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'Hoja1'!$B$5:$K$132</definedName>
  </definedNames>
  <calcPr fullCalcOnLoad="1"/>
</workbook>
</file>

<file path=xl/sharedStrings.xml><?xml version="1.0" encoding="utf-8"?>
<sst xmlns="http://schemas.openxmlformats.org/spreadsheetml/2006/main" count="105" uniqueCount="87">
  <si>
    <t>INGRESOS:</t>
  </si>
  <si>
    <t>CUOTAS COLEGIADOS</t>
  </si>
  <si>
    <t>Nuevas incorporaciones</t>
  </si>
  <si>
    <t>euros</t>
  </si>
  <si>
    <t>Cuotas de ejercientes</t>
  </si>
  <si>
    <t>x</t>
  </si>
  <si>
    <t>trimestres</t>
  </si>
  <si>
    <t>Cuotas de no ejercientes</t>
  </si>
  <si>
    <t>Cuotas extras</t>
  </si>
  <si>
    <t>anuales</t>
  </si>
  <si>
    <t xml:space="preserve">Ingresos por devolución de cuotas de colegiados </t>
  </si>
  <si>
    <t>Sala de juntas</t>
  </si>
  <si>
    <t>Compensación por utilización de sala de juntas</t>
  </si>
  <si>
    <t>para celebración de reuniones de CCPP (12 x 30,00 euros)</t>
  </si>
  <si>
    <t>Libros de actas</t>
  </si>
  <si>
    <t>Libros de actas a colegiados para CCPP</t>
  </si>
  <si>
    <t>libros</t>
  </si>
  <si>
    <t>Euros</t>
  </si>
  <si>
    <t>Seguro Colectivos Obligatorios colegiados</t>
  </si>
  <si>
    <t>Seguros responsabilidad civil obligatorio mas reg.</t>
  </si>
  <si>
    <t>Seguro Caucion Obligatorio mas reg</t>
  </si>
  <si>
    <t>Colaboradores y patrocinadores</t>
  </si>
  <si>
    <t>Agenda Formativa Corporativa</t>
  </si>
  <si>
    <t>Cursos Aula Colegial</t>
  </si>
  <si>
    <t>Certificados Cafirma</t>
  </si>
  <si>
    <t>Monitorios</t>
  </si>
  <si>
    <t>Por cuotas colegiales impagadas a fecha baja</t>
  </si>
  <si>
    <t>Colaboraciones</t>
  </si>
  <si>
    <t>Colaboraciones para actos formativos según acuerdos</t>
  </si>
  <si>
    <t>TOTAL INGRESOS</t>
  </si>
  <si>
    <t>GASTOS:</t>
  </si>
  <si>
    <t>Consejo General</t>
  </si>
  <si>
    <t>Cuotas trimestrales</t>
  </si>
  <si>
    <t>Cuotas nuevos accesos</t>
  </si>
  <si>
    <t>Consejo Andaluz</t>
  </si>
  <si>
    <t>Seguros de colegiados y junta de gobierno</t>
  </si>
  <si>
    <t>Seguro de vida colegiados ejercientes</t>
  </si>
  <si>
    <t>Cuotas devueltas colegiados</t>
  </si>
  <si>
    <t>Recibos devueltos de cuotas trimestrales</t>
  </si>
  <si>
    <t>Sede colegial</t>
  </si>
  <si>
    <t>Cuotas trimestrales C.P.Gran Capitan</t>
  </si>
  <si>
    <t>Compañía Moviestar</t>
  </si>
  <si>
    <t>Compañía Energia XXI</t>
  </si>
  <si>
    <t>Urbasur limpieza colegio</t>
  </si>
  <si>
    <t>Reparaciones</t>
  </si>
  <si>
    <t>Asesoria Carmena</t>
  </si>
  <si>
    <t>Letrado y procurador</t>
  </si>
  <si>
    <t>Servicio de mensajeria</t>
  </si>
  <si>
    <t>Suscripciones, publicaciones y biblioteca</t>
  </si>
  <si>
    <t>Editotial Sepin PH, AU Laboral y SS más consulta</t>
  </si>
  <si>
    <t>Otras publicaciones y libros</t>
  </si>
  <si>
    <t>Publicidad Institucional</t>
  </si>
  <si>
    <t>Anual Diario Cordoba</t>
  </si>
  <si>
    <t>Publicaciones especiales, cuñas de radio</t>
  </si>
  <si>
    <t>Material de oficina, mantenimiento equipos y correspondencia:</t>
  </si>
  <si>
    <t>Mantenimiento de equipos, programa de gestión</t>
  </si>
  <si>
    <t>Página Web, mantenimiento y dominio</t>
  </si>
  <si>
    <t>Envios revistas corporativas, certificados, envio agendas</t>
  </si>
  <si>
    <t>Material de oficina, consumibles, placas corporativas</t>
  </si>
  <si>
    <t xml:space="preserve">Imprenta, sobres, cartas… agenda corporativa </t>
  </si>
  <si>
    <t>Compra de libros de actas</t>
  </si>
  <si>
    <t>Gastos bancarios</t>
  </si>
  <si>
    <t>Mantenimiento Ctas/ctes, comisiones</t>
  </si>
  <si>
    <t>Subvenciones Colegiados y formacion</t>
  </si>
  <si>
    <t>Por asistencia a Jornadas Andaluzas</t>
  </si>
  <si>
    <t>Por asistencia al Congreso Nacional</t>
  </si>
  <si>
    <t>Formación propia Colegio</t>
  </si>
  <si>
    <t>Junta de Gobierno</t>
  </si>
  <si>
    <t>Asistencia a Plenos Consejos</t>
  </si>
  <si>
    <t>Asistencia de distintas comisiones de trabajo</t>
  </si>
  <si>
    <t>Impuesto H. Local</t>
  </si>
  <si>
    <t>Impuesto Bienes Inmuebles</t>
  </si>
  <si>
    <t>Personal</t>
  </si>
  <si>
    <t>Sueldos y Salarios (incluidas pagas extraordinarias y gratificación Navidad)</t>
  </si>
  <si>
    <t>I.R.P.F.</t>
  </si>
  <si>
    <t>Seguros Sociales</t>
  </si>
  <si>
    <t>Donativos</t>
  </si>
  <si>
    <t>Felicitaciones Navidad, Unicef, asociaciones beneficas</t>
  </si>
  <si>
    <t>Asociaciones</t>
  </si>
  <si>
    <t>Participacion Anual Reco</t>
  </si>
  <si>
    <t>TOTAL DE GASTOS</t>
  </si>
  <si>
    <t>TOTAL GASTOS</t>
  </si>
  <si>
    <t>SUPERAVIT</t>
  </si>
  <si>
    <t>V.Bº. Tesorera</t>
  </si>
  <si>
    <t>Contador Censor</t>
  </si>
  <si>
    <t>Dña. Mª Dolores Muñoz Hidalgo</t>
  </si>
  <si>
    <t>Dña. Mª del Carmen del Rey Alamillo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</si>
</sst>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€_-;\-* #,##0\ _€_-;_-* &quot;-&quot;\ _€_-;_-@_-"/>
    <numFmt numFmtId="177" formatCode="_-* #,##0.00\ _€_-;\-* #,##0.00\ _€_-;_-* &quot;-&quot;??\ _€_-;_-@_-"/>
    <numFmt numFmtId="178" formatCode="_-* #,##0\ &quot;€&quot;_-;\-* #,##0\ &quot;€&quot;_-;_-* &quot;-&quot;\ &quot;€&quot;_-;_-@_-"/>
    <numFmt numFmtId="179" formatCode="_-* #,##0.00\ &quot;€&quot;_-;\-* #,##0.00\ &quot;€&quot;_-;_-* &quot;-&quot;??\ &quot;€&quot;_-;_-@_-"/>
  </numFmts>
  <fonts count="42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2" applyNumberFormat="0" applyAlignment="0" applyProtection="0"/>
    <xf numFmtId="0" fontId="0" fillId="4" borderId="3" applyNumberFormat="0" applyFon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3" fillId="5" borderId="6" applyNumberFormat="0" applyAlignment="0" applyProtection="0"/>
    <xf numFmtId="0" fontId="34" fillId="3" borderId="6" applyNumberFormat="0" applyAlignment="0" applyProtection="0"/>
    <xf numFmtId="0" fontId="35" fillId="6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7" borderId="0" applyNumberFormat="0" applyBorder="0" applyAlignment="0" applyProtection="0"/>
    <xf numFmtId="0" fontId="24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24" fillId="11" borderId="0" applyNumberFormat="0" applyBorder="0" applyAlignment="0" applyProtection="0"/>
    <xf numFmtId="0" fontId="41" fillId="12" borderId="0" applyNumberFormat="0" applyBorder="0" applyAlignment="0" applyProtection="0"/>
    <xf numFmtId="0" fontId="24" fillId="13" borderId="0" applyNumberFormat="0" applyBorder="0" applyAlignment="0" applyProtection="0"/>
    <xf numFmtId="0" fontId="41" fillId="14" borderId="0" applyNumberFormat="0" applyBorder="0" applyAlignment="0" applyProtection="0"/>
    <xf numFmtId="0" fontId="24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24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0</xdr:rowOff>
    </xdr:from>
    <xdr:to>
      <xdr:col>11</xdr:col>
      <xdr:colOff>171450</xdr:colOff>
      <xdr:row>4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2209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131"/>
  <sheetViews>
    <sheetView tabSelected="1" workbookViewId="0" topLeftCell="A1">
      <selection activeCell="J96" sqref="J96"/>
    </sheetView>
  </sheetViews>
  <sheetFormatPr defaultColWidth="11.421875" defaultRowHeight="12.75"/>
  <cols>
    <col min="2" max="2" width="7.140625" style="0" customWidth="1"/>
    <col min="3" max="3" width="35.57421875" style="0" customWidth="1"/>
    <col min="4" max="4" width="6.57421875" style="0" bestFit="1" customWidth="1"/>
    <col min="5" max="5" width="5.57421875" style="0" bestFit="1" customWidth="1"/>
    <col min="6" max="6" width="3.28125" style="0" customWidth="1"/>
    <col min="7" max="7" width="5.57421875" style="0" bestFit="1" customWidth="1"/>
    <col min="8" max="8" width="6.57421875" style="0" bestFit="1" customWidth="1"/>
    <col min="9" max="9" width="12.7109375" style="0" customWidth="1"/>
    <col min="10" max="10" width="11.7109375" style="1" bestFit="1" customWidth="1"/>
    <col min="11" max="11" width="11.8515625" style="2" customWidth="1"/>
  </cols>
  <sheetData>
    <row r="5" ht="15.75">
      <c r="B5" s="3" t="s">
        <v>0</v>
      </c>
    </row>
    <row r="7" ht="12.75">
      <c r="B7" s="4" t="s">
        <v>1</v>
      </c>
    </row>
    <row r="8" spans="2:10" ht="12.75">
      <c r="B8" s="4">
        <v>4</v>
      </c>
      <c r="C8" s="5" t="s">
        <v>2</v>
      </c>
      <c r="D8" s="1">
        <v>650</v>
      </c>
      <c r="E8" t="s">
        <v>3</v>
      </c>
      <c r="J8" s="1">
        <f>B8*D8</f>
        <v>2600</v>
      </c>
    </row>
    <row r="9" spans="2:10" ht="12.75">
      <c r="B9">
        <v>164</v>
      </c>
      <c r="C9" t="s">
        <v>4</v>
      </c>
      <c r="D9" s="1">
        <v>120</v>
      </c>
      <c r="E9" t="s">
        <v>3</v>
      </c>
      <c r="F9" t="s">
        <v>5</v>
      </c>
      <c r="G9">
        <v>4</v>
      </c>
      <c r="H9" t="s">
        <v>6</v>
      </c>
      <c r="J9" s="1">
        <f>D9*G9*B9</f>
        <v>78720</v>
      </c>
    </row>
    <row r="10" spans="2:10" ht="12.75">
      <c r="B10">
        <v>28</v>
      </c>
      <c r="C10" t="s">
        <v>7</v>
      </c>
      <c r="D10" s="1">
        <v>90</v>
      </c>
      <c r="E10" t="s">
        <v>3</v>
      </c>
      <c r="F10" t="s">
        <v>5</v>
      </c>
      <c r="G10">
        <v>4</v>
      </c>
      <c r="H10" t="s">
        <v>6</v>
      </c>
      <c r="J10" s="1">
        <f>B10*D10*G10</f>
        <v>10080</v>
      </c>
    </row>
    <row r="11" spans="2:10" ht="12.75">
      <c r="B11">
        <v>192</v>
      </c>
      <c r="C11" t="s">
        <v>8</v>
      </c>
      <c r="D11" s="1">
        <v>15</v>
      </c>
      <c r="E11" t="s">
        <v>3</v>
      </c>
      <c r="F11" t="s">
        <v>9</v>
      </c>
      <c r="J11" s="1">
        <f>B11*D11</f>
        <v>2880</v>
      </c>
    </row>
    <row r="12" spans="3:10" ht="12.75">
      <c r="C12" t="s">
        <v>10</v>
      </c>
      <c r="J12" s="1">
        <v>1000</v>
      </c>
    </row>
    <row r="13" ht="12.75">
      <c r="K13" s="2">
        <f>SUM(J8:J12)</f>
        <v>95280</v>
      </c>
    </row>
    <row r="14" ht="12.75">
      <c r="B14" s="6"/>
    </row>
    <row r="15" ht="12.75">
      <c r="B15" s="4" t="s">
        <v>11</v>
      </c>
    </row>
    <row r="16" spans="2:10" ht="12.75">
      <c r="B16" s="6"/>
      <c r="C16" t="s">
        <v>12</v>
      </c>
      <c r="J16" s="1">
        <v>360</v>
      </c>
    </row>
    <row r="17" spans="2:3" ht="12.75">
      <c r="B17" s="6"/>
      <c r="C17" s="5" t="s">
        <v>13</v>
      </c>
    </row>
    <row r="18" spans="2:11" ht="12.75">
      <c r="B18" s="6"/>
      <c r="K18" s="2">
        <f>J16</f>
        <v>360</v>
      </c>
    </row>
    <row r="19" ht="12.75">
      <c r="B19" s="4" t="s">
        <v>14</v>
      </c>
    </row>
    <row r="20" spans="2:10" ht="12.75">
      <c r="B20" s="6"/>
      <c r="C20" s="5" t="s">
        <v>15</v>
      </c>
      <c r="D20">
        <v>75</v>
      </c>
      <c r="E20" t="s">
        <v>16</v>
      </c>
      <c r="G20" s="7" t="s">
        <v>5</v>
      </c>
      <c r="H20" s="1">
        <v>15</v>
      </c>
      <c r="I20" t="s">
        <v>17</v>
      </c>
      <c r="J20" s="1">
        <v>1500</v>
      </c>
    </row>
    <row r="21" spans="2:11" ht="12.75">
      <c r="B21" s="6"/>
      <c r="G21" s="7"/>
      <c r="K21" s="2">
        <f>J20</f>
        <v>1500</v>
      </c>
    </row>
    <row r="22" ht="12.75">
      <c r="B22" s="4" t="s">
        <v>18</v>
      </c>
    </row>
    <row r="23" spans="3:10" ht="12.75">
      <c r="C23" t="s">
        <v>19</v>
      </c>
      <c r="J23" s="1">
        <v>13500</v>
      </c>
    </row>
    <row r="24" spans="3:10" ht="12.75">
      <c r="C24" s="5" t="s">
        <v>20</v>
      </c>
      <c r="J24" s="1">
        <v>7290.96</v>
      </c>
    </row>
    <row r="25" spans="2:11" ht="12.75">
      <c r="B25" s="6"/>
      <c r="K25" s="2">
        <f>J23+J24</f>
        <v>20790.96</v>
      </c>
    </row>
    <row r="26" ht="12.75">
      <c r="B26" s="4" t="s">
        <v>21</v>
      </c>
    </row>
    <row r="27" spans="2:10" ht="12.75">
      <c r="B27" s="6"/>
      <c r="C27" s="5" t="s">
        <v>22</v>
      </c>
      <c r="J27" s="1">
        <v>5050</v>
      </c>
    </row>
    <row r="28" spans="2:10" ht="12.75">
      <c r="B28" s="6"/>
      <c r="C28" s="5" t="s">
        <v>23</v>
      </c>
      <c r="J28" s="1">
        <v>70</v>
      </c>
    </row>
    <row r="29" spans="2:10" ht="12.75">
      <c r="B29" s="6"/>
      <c r="C29" s="5" t="s">
        <v>24</v>
      </c>
      <c r="J29" s="1">
        <v>2200</v>
      </c>
    </row>
    <row r="30" spans="2:11" ht="12.75">
      <c r="B30" s="6"/>
      <c r="K30" s="2">
        <f>J27+J28+J29</f>
        <v>7320</v>
      </c>
    </row>
    <row r="31" ht="12.75">
      <c r="B31" s="4" t="s">
        <v>25</v>
      </c>
    </row>
    <row r="32" spans="2:10" ht="12.75">
      <c r="B32" s="6"/>
      <c r="C32" s="5" t="s">
        <v>26</v>
      </c>
      <c r="J32" s="1">
        <v>2075.91</v>
      </c>
    </row>
    <row r="33" spans="2:11" ht="12.75">
      <c r="B33" s="6"/>
      <c r="C33" s="5"/>
      <c r="K33" s="2">
        <f>J32</f>
        <v>2075.91</v>
      </c>
    </row>
    <row r="34" spans="2:3" ht="12.75">
      <c r="B34" s="6" t="s">
        <v>27</v>
      </c>
      <c r="C34" s="5"/>
    </row>
    <row r="35" spans="2:10" ht="12.75">
      <c r="B35" s="6"/>
      <c r="C35" s="5" t="s">
        <v>28</v>
      </c>
      <c r="J35" s="1">
        <v>1500</v>
      </c>
    </row>
    <row r="36" spans="2:11" ht="12.75">
      <c r="B36" s="6"/>
      <c r="C36" s="5"/>
      <c r="K36" s="2">
        <v>1500</v>
      </c>
    </row>
    <row r="38" spans="2:11" ht="12.75">
      <c r="B38" s="4"/>
      <c r="C38" s="8" t="s">
        <v>29</v>
      </c>
      <c r="K38" s="2">
        <f>SUM(K9:K36)</f>
        <v>128826.87</v>
      </c>
    </row>
    <row r="40" ht="15.75">
      <c r="B40" s="3" t="s">
        <v>30</v>
      </c>
    </row>
    <row r="42" ht="12.75">
      <c r="B42" t="s">
        <v>31</v>
      </c>
    </row>
    <row r="43" spans="2:10" ht="12.75">
      <c r="B43">
        <v>192</v>
      </c>
      <c r="C43" t="s">
        <v>32</v>
      </c>
      <c r="D43" s="1">
        <v>9.6</v>
      </c>
      <c r="E43" t="s">
        <v>3</v>
      </c>
      <c r="F43" t="s">
        <v>5</v>
      </c>
      <c r="G43" s="9">
        <v>4</v>
      </c>
      <c r="H43" t="s">
        <v>6</v>
      </c>
      <c r="J43" s="1">
        <f>B43*D43*G43</f>
        <v>7372.799999999999</v>
      </c>
    </row>
    <row r="44" spans="2:10" ht="12.75">
      <c r="B44">
        <v>4</v>
      </c>
      <c r="C44" s="5" t="s">
        <v>33</v>
      </c>
      <c r="D44" s="1">
        <v>365.3</v>
      </c>
      <c r="E44" t="s">
        <v>3</v>
      </c>
      <c r="G44" s="9"/>
      <c r="J44" s="1">
        <f>B44*D44</f>
        <v>1461.2</v>
      </c>
    </row>
    <row r="45" ht="12.75">
      <c r="K45" s="2">
        <f>SUM(J43:J44)</f>
        <v>8834</v>
      </c>
    </row>
    <row r="46" ht="12.75">
      <c r="B46" t="s">
        <v>34</v>
      </c>
    </row>
    <row r="47" spans="2:10" ht="12.75">
      <c r="B47">
        <v>192</v>
      </c>
      <c r="C47" t="s">
        <v>32</v>
      </c>
      <c r="D47" s="1">
        <v>5.1</v>
      </c>
      <c r="E47" t="s">
        <v>3</v>
      </c>
      <c r="F47" t="s">
        <v>5</v>
      </c>
      <c r="G47" s="9">
        <v>4</v>
      </c>
      <c r="H47" t="s">
        <v>6</v>
      </c>
      <c r="J47" s="1">
        <f>B47*D47*G47</f>
        <v>3916.7999999999997</v>
      </c>
    </row>
    <row r="48" ht="12.75">
      <c r="K48" s="2">
        <f>SUM(J47:J47)</f>
        <v>3916.7999999999997</v>
      </c>
    </row>
    <row r="49" ht="12.75">
      <c r="B49" t="s">
        <v>35</v>
      </c>
    </row>
    <row r="50" spans="3:10" ht="12.75">
      <c r="C50" t="s">
        <v>19</v>
      </c>
      <c r="J50" s="1">
        <v>13500</v>
      </c>
    </row>
    <row r="51" spans="3:10" ht="12.75">
      <c r="C51" s="5" t="s">
        <v>20</v>
      </c>
      <c r="J51" s="1">
        <v>7290.96</v>
      </c>
    </row>
    <row r="52" spans="3:10" ht="12.75">
      <c r="C52" s="5" t="s">
        <v>36</v>
      </c>
      <c r="J52" s="1">
        <v>4500</v>
      </c>
    </row>
    <row r="53" ht="12.75">
      <c r="K53" s="2">
        <f>SUM(J50:J52)</f>
        <v>25290.96</v>
      </c>
    </row>
    <row r="54" ht="12.75">
      <c r="B54" t="s">
        <v>37</v>
      </c>
    </row>
    <row r="55" spans="3:10" ht="12.75">
      <c r="C55" s="5" t="s">
        <v>38</v>
      </c>
      <c r="J55" s="1">
        <v>700</v>
      </c>
    </row>
    <row r="56" ht="12.75">
      <c r="K56" s="2">
        <f>J55</f>
        <v>700</v>
      </c>
    </row>
    <row r="57" ht="12.75">
      <c r="B57" t="s">
        <v>39</v>
      </c>
    </row>
    <row r="58" spans="3:10" ht="12.75">
      <c r="C58" t="s">
        <v>40</v>
      </c>
      <c r="J58" s="1">
        <v>1892.52</v>
      </c>
    </row>
    <row r="59" spans="3:10" ht="12.75">
      <c r="C59" t="s">
        <v>41</v>
      </c>
      <c r="J59" s="1">
        <v>1350</v>
      </c>
    </row>
    <row r="60" spans="3:10" ht="12.75">
      <c r="C60" t="s">
        <v>42</v>
      </c>
      <c r="J60" s="1">
        <v>873</v>
      </c>
    </row>
    <row r="61" spans="3:10" ht="12.75">
      <c r="C61" s="5" t="s">
        <v>43</v>
      </c>
      <c r="J61" s="1">
        <v>1973.84</v>
      </c>
    </row>
    <row r="62" spans="3:10" ht="12.75">
      <c r="C62" s="5" t="s">
        <v>44</v>
      </c>
      <c r="J62" s="1">
        <v>300</v>
      </c>
    </row>
    <row r="63" spans="3:10" ht="12.75">
      <c r="C63" t="s">
        <v>45</v>
      </c>
      <c r="J63" s="1">
        <v>445.2</v>
      </c>
    </row>
    <row r="64" spans="3:10" ht="12.75">
      <c r="C64" t="s">
        <v>46</v>
      </c>
      <c r="J64" s="1">
        <v>200</v>
      </c>
    </row>
    <row r="65" spans="3:10" ht="12.75">
      <c r="C65" t="s">
        <v>47</v>
      </c>
      <c r="J65" s="1">
        <v>150</v>
      </c>
    </row>
    <row r="66" ht="12.75">
      <c r="K66" s="2">
        <f>SUM(J58:J65)</f>
        <v>7184.56</v>
      </c>
    </row>
    <row r="68" ht="12.75">
      <c r="B68" t="s">
        <v>48</v>
      </c>
    </row>
    <row r="69" spans="3:10" ht="12.75">
      <c r="C69" t="s">
        <v>49</v>
      </c>
      <c r="J69" s="1">
        <v>1483.68</v>
      </c>
    </row>
    <row r="70" spans="3:10" ht="12.75">
      <c r="C70" t="s">
        <v>50</v>
      </c>
      <c r="J70" s="1">
        <v>300</v>
      </c>
    </row>
    <row r="71" ht="12.75">
      <c r="K71" s="2">
        <f>J69+J70</f>
        <v>1783.68</v>
      </c>
    </row>
    <row r="72" ht="12.75">
      <c r="B72" t="s">
        <v>51</v>
      </c>
    </row>
    <row r="73" spans="3:10" ht="12.75">
      <c r="C73" t="s">
        <v>52</v>
      </c>
      <c r="J73" s="1">
        <v>7260</v>
      </c>
    </row>
    <row r="74" spans="3:10" ht="12.75">
      <c r="C74" t="s">
        <v>53</v>
      </c>
      <c r="J74" s="1">
        <v>3000</v>
      </c>
    </row>
    <row r="75" ht="12.75">
      <c r="K75" s="2">
        <f>J73+J74</f>
        <v>10260</v>
      </c>
    </row>
    <row r="76" ht="12.75">
      <c r="B76" s="5" t="s">
        <v>54</v>
      </c>
    </row>
    <row r="77" spans="2:10" ht="12.75">
      <c r="B77" s="5"/>
      <c r="C77" t="s">
        <v>55</v>
      </c>
      <c r="J77" s="1">
        <v>1200</v>
      </c>
    </row>
    <row r="78" spans="2:10" ht="12.75">
      <c r="B78" s="5"/>
      <c r="C78" t="s">
        <v>56</v>
      </c>
      <c r="J78" s="1">
        <v>757.46</v>
      </c>
    </row>
    <row r="79" spans="2:10" ht="12.75">
      <c r="B79" s="5"/>
      <c r="C79" s="5" t="s">
        <v>57</v>
      </c>
      <c r="J79" s="1">
        <v>2000</v>
      </c>
    </row>
    <row r="80" spans="2:10" ht="12.75">
      <c r="B80" s="5"/>
      <c r="C80" s="5" t="s">
        <v>58</v>
      </c>
      <c r="J80" s="1">
        <v>400</v>
      </c>
    </row>
    <row r="81" spans="2:10" ht="12.75">
      <c r="B81" s="5"/>
      <c r="C81" s="5" t="s">
        <v>59</v>
      </c>
      <c r="J81" s="1">
        <v>5500</v>
      </c>
    </row>
    <row r="82" spans="11:12" ht="12.75">
      <c r="K82" s="2">
        <f>SUM(J77:J81)</f>
        <v>9857.46</v>
      </c>
      <c r="L82" s="1"/>
    </row>
    <row r="83" ht="12.75">
      <c r="B83" t="s">
        <v>14</v>
      </c>
    </row>
    <row r="84" spans="3:10" ht="12.75">
      <c r="C84" s="5" t="s">
        <v>60</v>
      </c>
      <c r="J84" s="1">
        <v>1350</v>
      </c>
    </row>
    <row r="85" ht="12.75">
      <c r="K85" s="2">
        <f>SUM(J84:J84)</f>
        <v>1350</v>
      </c>
    </row>
    <row r="86" ht="12.75">
      <c r="B86" t="s">
        <v>61</v>
      </c>
    </row>
    <row r="87" spans="3:10" ht="12.75">
      <c r="C87" t="s">
        <v>62</v>
      </c>
      <c r="J87" s="1">
        <v>400</v>
      </c>
    </row>
    <row r="88" ht="12.75">
      <c r="K88" s="2">
        <f>J87</f>
        <v>400</v>
      </c>
    </row>
    <row r="89" ht="12.75">
      <c r="B89" t="s">
        <v>63</v>
      </c>
    </row>
    <row r="90" spans="3:10" ht="12.75">
      <c r="C90" t="s">
        <v>64</v>
      </c>
      <c r="J90" s="1">
        <v>1500</v>
      </c>
    </row>
    <row r="91" spans="3:10" ht="12.75">
      <c r="C91" t="s">
        <v>65</v>
      </c>
      <c r="J91" s="1">
        <v>2000</v>
      </c>
    </row>
    <row r="92" spans="3:10" ht="12.75">
      <c r="C92" s="5" t="s">
        <v>66</v>
      </c>
      <c r="J92" s="1">
        <v>1500</v>
      </c>
    </row>
    <row r="93" ht="12.75">
      <c r="K93" s="2">
        <f>SUM(J90:J92)</f>
        <v>5000</v>
      </c>
    </row>
    <row r="94" ht="12.75">
      <c r="B94" t="s">
        <v>67</v>
      </c>
    </row>
    <row r="95" spans="3:10" ht="12.75">
      <c r="C95" t="s">
        <v>68</v>
      </c>
      <c r="J95" s="1">
        <v>1500</v>
      </c>
    </row>
    <row r="96" spans="3:10" ht="12.75">
      <c r="C96" s="5" t="s">
        <v>69</v>
      </c>
      <c r="J96" s="1">
        <v>250</v>
      </c>
    </row>
    <row r="97" ht="12.75">
      <c r="K97" s="2">
        <f>SUM(J95:J96)</f>
        <v>1750</v>
      </c>
    </row>
    <row r="98" ht="12.75">
      <c r="B98" t="s">
        <v>70</v>
      </c>
    </row>
    <row r="99" spans="3:10" ht="12.75">
      <c r="C99" t="s">
        <v>71</v>
      </c>
      <c r="J99" s="1">
        <v>510</v>
      </c>
    </row>
    <row r="100" ht="12.75">
      <c r="K100" s="2">
        <f>J99</f>
        <v>510</v>
      </c>
    </row>
    <row r="101" ht="12.75">
      <c r="B101" t="s">
        <v>72</v>
      </c>
    </row>
    <row r="102" spans="3:10" ht="12.75">
      <c r="C102" t="s">
        <v>73</v>
      </c>
      <c r="J102" s="1">
        <v>26434.55</v>
      </c>
    </row>
    <row r="103" spans="3:10" ht="12.75">
      <c r="C103" t="s">
        <v>74</v>
      </c>
      <c r="J103" s="1">
        <v>6138.92</v>
      </c>
    </row>
    <row r="104" spans="3:10" ht="12.75">
      <c r="C104" t="s">
        <v>75</v>
      </c>
      <c r="J104" s="1">
        <v>12720</v>
      </c>
    </row>
    <row r="105" ht="12.75">
      <c r="K105" s="2">
        <f>SUM(J102:J104)</f>
        <v>45293.47</v>
      </c>
    </row>
    <row r="106" ht="12.75">
      <c r="B106" t="s">
        <v>76</v>
      </c>
    </row>
    <row r="107" spans="3:10" ht="12.75">
      <c r="C107" t="s">
        <v>77</v>
      </c>
      <c r="J107" s="1">
        <v>900</v>
      </c>
    </row>
    <row r="108" ht="12.75">
      <c r="K108" s="2">
        <v>900</v>
      </c>
    </row>
    <row r="109" ht="12.75">
      <c r="B109" t="s">
        <v>78</v>
      </c>
    </row>
    <row r="110" spans="3:10" ht="12.75">
      <c r="C110" t="s">
        <v>79</v>
      </c>
      <c r="J110" s="1">
        <v>500</v>
      </c>
    </row>
    <row r="111" ht="12.75">
      <c r="K111" s="2">
        <v>500</v>
      </c>
    </row>
    <row r="113" spans="3:11" ht="12.75">
      <c r="C113" s="8" t="s">
        <v>80</v>
      </c>
      <c r="K113" s="2">
        <f>SUM(K41:K111)</f>
        <v>123530.93</v>
      </c>
    </row>
    <row r="116" spans="3:13" ht="12.75">
      <c r="C116" t="s">
        <v>29</v>
      </c>
      <c r="I116" s="1">
        <f>K38</f>
        <v>128826.87</v>
      </c>
      <c r="M116" s="1"/>
    </row>
    <row r="118" spans="3:9" ht="12.75">
      <c r="C118" t="s">
        <v>81</v>
      </c>
      <c r="I118" s="1">
        <f>K113</f>
        <v>123530.93</v>
      </c>
    </row>
    <row r="120" spans="3:9" ht="12.75">
      <c r="C120" t="s">
        <v>82</v>
      </c>
      <c r="I120" s="1">
        <f>I116-I118</f>
        <v>5295.940000000002</v>
      </c>
    </row>
    <row r="130" spans="2:8" ht="12.75">
      <c r="B130" t="s">
        <v>83</v>
      </c>
      <c r="H130" t="s">
        <v>84</v>
      </c>
    </row>
    <row r="131" spans="2:8" ht="12.75">
      <c r="B131" t="s">
        <v>85</v>
      </c>
      <c r="H131" t="s">
        <v>86</v>
      </c>
    </row>
  </sheetData>
  <sheetProtection/>
  <printOptions horizontalCentered="1"/>
  <pageMargins left="0.22999999999999998" right="0.4" top="1.5299999999999998" bottom="0.4724409448818898" header="0" footer="0"/>
  <pageSetup fitToHeight="2" fitToWidth="1" horizontalDpi="600" verticalDpi="600" orientation="portrait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COLEGIO</cp:lastModifiedBy>
  <cp:lastPrinted>2010-04-20T09:51:18Z</cp:lastPrinted>
  <dcterms:created xsi:type="dcterms:W3CDTF">2005-04-07T09:02:50Z</dcterms:created>
  <dcterms:modified xsi:type="dcterms:W3CDTF">2022-06-15T10:03:44Z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">
    <vt:lpwstr>37D518FBECCC491BAFBB20B68C84AA77</vt:lpwstr>
  </property>
  <property fmtid="{D5CDD505-2E9C-101B-9397-08002B2CF9AE}" pid="4" name="KSOProductBuildV">
    <vt:lpwstr>3082-11.2.0.11156</vt:lpwstr>
  </property>
</Properties>
</file>